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X:\Юдина\2024\Бюджет МО МР Юхновский район на 2024 год и на плановый период 2025-2026 годов\"/>
    </mc:Choice>
  </mc:AlternateContent>
  <xr:revisionPtr revIDLastSave="0" documentId="13_ncr:1_{636DA9BF-219B-4DE4-8AF2-975BCD49E6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2373010310" sheetId="16" r:id="rId1"/>
  </sheets>
  <definedNames>
    <definedName name="_xlnm.Print_Titles" localSheetId="0">'02373010310'!$6:$7</definedName>
  </definedNames>
  <calcPr calcId="191029"/>
</workbook>
</file>

<file path=xl/calcChain.xml><?xml version="1.0" encoding="utf-8"?>
<calcChain xmlns="http://schemas.openxmlformats.org/spreadsheetml/2006/main">
  <c r="Z58" i="16" l="1"/>
  <c r="Z9" i="16"/>
  <c r="Y54" i="16"/>
  <c r="Y53" i="16"/>
  <c r="Z28" i="16"/>
  <c r="Z55" i="16"/>
  <c r="Z48" i="16"/>
  <c r="Z44" i="16"/>
  <c r="Z41" i="16"/>
  <c r="Z34" i="16"/>
  <c r="Z21" i="16"/>
  <c r="Z16" i="16"/>
  <c r="D41" i="16"/>
  <c r="Y41" i="16" s="1"/>
  <c r="Y9" i="16"/>
  <c r="Y10" i="16"/>
  <c r="Y11" i="16"/>
  <c r="Y12" i="16"/>
  <c r="Y13" i="16"/>
  <c r="Y14" i="16"/>
  <c r="Y15" i="16"/>
  <c r="Y16" i="16"/>
  <c r="Y17" i="16"/>
  <c r="Y18" i="16"/>
  <c r="Y19" i="16"/>
  <c r="Y20" i="16"/>
  <c r="Y21" i="16"/>
  <c r="Y22" i="16"/>
  <c r="Y23" i="16"/>
  <c r="Y24" i="16"/>
  <c r="Y25" i="16"/>
  <c r="Y26" i="16"/>
  <c r="Y27" i="16"/>
  <c r="Y28" i="16"/>
  <c r="Y29" i="16"/>
  <c r="Y30" i="16"/>
  <c r="Y31" i="16"/>
  <c r="Y32" i="16"/>
  <c r="Y33" i="16"/>
  <c r="Y34" i="16"/>
  <c r="Y35" i="16"/>
  <c r="Y36" i="16"/>
  <c r="Y37" i="16"/>
  <c r="Y38" i="16"/>
  <c r="Y39" i="16"/>
  <c r="Y40" i="16"/>
  <c r="Y42" i="16"/>
  <c r="Y43" i="16"/>
  <c r="Y44" i="16"/>
  <c r="Y45" i="16"/>
  <c r="Y46" i="16"/>
  <c r="Y47" i="16"/>
  <c r="Y48" i="16"/>
  <c r="Y49" i="16"/>
  <c r="Y50" i="16"/>
  <c r="Y51" i="16"/>
  <c r="Y52" i="16"/>
  <c r="Y55" i="16"/>
  <c r="Y56" i="16"/>
  <c r="Y57" i="16"/>
  <c r="Y58" i="16"/>
  <c r="Y8" i="16"/>
  <c r="Z8" i="16" l="1"/>
</calcChain>
</file>

<file path=xl/sharedStrings.xml><?xml version="1.0" encoding="utf-8"?>
<sst xmlns="http://schemas.openxmlformats.org/spreadsheetml/2006/main" count="181" uniqueCount="110">
  <si>
    <t>Единица измерения: руб.</t>
  </si>
  <si>
    <t>Наименование показателя</t>
  </si>
  <si>
    <t>Вед.</t>
  </si>
  <si>
    <t>Разд.</t>
  </si>
  <si>
    <t/>
  </si>
  <si>
    <t>000</t>
  </si>
  <si>
    <t>0000</t>
  </si>
  <si>
    <t xml:space="preserve">      ОБЩЕГОСУДАРСТВЕННЫЕ ВОПРОСЫ</t>
  </si>
  <si>
    <t>0100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</si>
  <si>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</si>
  <si>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</si>
  <si>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Резервные фонды</t>
  </si>
  <si>
    <t>0111</t>
  </si>
  <si>
    <t xml:space="preserve">        Другие общегосударственные вопросы</t>
  </si>
  <si>
    <t>0113</t>
  </si>
  <si>
    <t xml:space="preserve">      НАЦИОНАЛЬНАЯ БЕЗОПАСНОСТЬ И ПРАВООХРАНИТЕЛЬНАЯ ДЕЯТЕЛЬНОСТЬ</t>
  </si>
  <si>
    <t>0300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</si>
  <si>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</si>
  <si>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</si>
  <si>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НАЦИОНАЛЬНАЯ ЭКОНОМИКА</t>
  </si>
  <si>
    <t>0400</t>
  </si>
  <si>
    <t xml:space="preserve">        Водное хозяйство</t>
  </si>
  <si>
    <t>0406</t>
  </si>
  <si>
    <t xml:space="preserve">        Дорожное хозяйство (дорожные фонды)</t>
  </si>
  <si>
    <t>0409</t>
  </si>
  <si>
    <t xml:space="preserve">        Другие вопросы в области национальной экономики</t>
  </si>
  <si>
    <t>0412</t>
  </si>
  <si>
    <t xml:space="preserve">      ЖИЛИЩНО-КОММУНАЛЬНОЕ ХОЗЯЙСТВО</t>
  </si>
  <si>
    <t>0500</t>
  </si>
  <si>
    <t xml:space="preserve">        Благоустройство</t>
  </si>
  <si>
    <t>0503</t>
  </si>
  <si>
    <t xml:space="preserve">      ОБРАЗОВАНИЕ</t>
  </si>
  <si>
    <t>0700</t>
  </si>
  <si>
    <t xml:space="preserve">        Молодежная политика</t>
  </si>
  <si>
    <t>0707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</si>
  <si>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</si>
  <si>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</si>
  <si>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</si>
  <si>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</si>
  <si>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  Другие вопросы в области культуры, кинематографии</t>
  </si>
  <si>
    <t>0804</t>
  </si>
  <si>
    <t xml:space="preserve">      ФИЗИЧЕСКАЯ КУЛЬТУРА И СПОРТ</t>
  </si>
  <si>
    <t>1100</t>
  </si>
  <si>
    <t xml:space="preserve">        Физическая культура</t>
  </si>
  <si>
    <t>1101</t>
  </si>
  <si>
    <t>ВСЕГО РАСХОДОВ: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</si>
  <si>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</si>
  <si>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</si>
  <si>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Гражданская оборона</t>
  </si>
  <si>
    <t>0309</t>
  </si>
  <si>
    <t xml:space="preserve">        Жилищное хозяйство</t>
  </si>
  <si>
    <t>0501</t>
  </si>
  <si>
    <t xml:space="preserve">        Коммунальное хозяйство</t>
  </si>
  <si>
    <t>0502</t>
  </si>
  <si>
    <t xml:space="preserve">        Профессиональная подготовка, переподготовка и повышение квалификации</t>
  </si>
  <si>
    <t>0705</t>
  </si>
  <si>
    <t xml:space="preserve">      СОЦИАЛЬНАЯ ПОЛИТИКА</t>
  </si>
  <si>
    <t>1000</t>
  </si>
  <si>
    <t xml:space="preserve">        Социальное обеспечение населения</t>
  </si>
  <si>
    <t>1003</t>
  </si>
  <si>
    <t xml:space="preserve">        Другие вопросы в области социальной политики</t>
  </si>
  <si>
    <t>1006</t>
  </si>
  <si>
    <t xml:space="preserve">    Итого по: МР"Юхновский район"</t>
  </si>
  <si>
    <t xml:space="preserve">        Судебная система</t>
  </si>
  <si>
    <t>0105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</si>
  <si>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</si>
  <si>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</si>
  <si>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Органы юстиции</t>
  </si>
  <si>
    <t>0304</t>
  </si>
  <si>
    <t xml:space="preserve">        Другие вопросы в области национальной безопасности и правоохранительной деятельности</t>
  </si>
  <si>
    <t>0314</t>
  </si>
  <si>
    <t xml:space="preserve">        Общеэкономические вопросы</t>
  </si>
  <si>
    <t>0401</t>
  </si>
  <si>
    <t xml:space="preserve">        Сельское хозяйство и рыболовство</t>
  </si>
  <si>
    <t>0405</t>
  </si>
  <si>
    <t xml:space="preserve">        Транспорт</t>
  </si>
  <si>
    <t>0408</t>
  </si>
  <si>
    <t xml:space="preserve">      ОХРАНА ОКРУЖАЮЩЕЙ СРЕДЫ</t>
  </si>
  <si>
    <t>0600</t>
  </si>
  <si>
    <t xml:space="preserve">        Охрана объектов растительного и животного мира и среды их обитания</t>
  </si>
  <si>
    <t>0603</t>
  </si>
  <si>
    <t xml:space="preserve">        Дошкольное образование</t>
  </si>
  <si>
    <t>0701</t>
  </si>
  <si>
    <t xml:space="preserve">        Общее образование</t>
  </si>
  <si>
    <t>0702</t>
  </si>
  <si>
    <t xml:space="preserve">        Дополнительное образование детей</t>
  </si>
  <si>
    <t>0703</t>
  </si>
  <si>
    <t xml:space="preserve">        Другие вопросы в области образования</t>
  </si>
  <si>
    <t>0709</t>
  </si>
  <si>
    <t xml:space="preserve">        Охрана семьи и детства</t>
  </si>
  <si>
    <t>1004</t>
  </si>
  <si>
    <t xml:space="preserve">        Другие вопросы в области физической культуры и спорта</t>
  </si>
  <si>
    <t>1105</t>
  </si>
  <si>
    <t xml:space="preserve">      СРЕДСТВА МАССОВОЙ ИНФОРМАЦИИ</t>
  </si>
  <si>
    <t>1200</t>
  </si>
  <si>
    <t xml:space="preserve">        Периодическая печать и издательства</t>
  </si>
  <si>
    <t>1202</t>
  </si>
  <si>
    <t xml:space="preserve">      МЕЖБЮДЖЕТНЫЕ ТРАНСФЕРТЫ ОБЩЕГО ХАРАКТЕРА БЮДЖЕТАМ БЮДЖЕТНОЙ СИСТЕМЫ РОССИЙСКОЙ ФЕДЕРАЦИИ</t>
  </si>
  <si>
    <t>1400</t>
  </si>
  <si>
    <t xml:space="preserve">    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</si>
  <si>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</si>
  <si>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    Прочие межбюджетные трансферты общего характера</t>
  </si>
  <si>
    <t>1403</t>
  </si>
  <si>
    <t>Уточненный план на 2023 год</t>
  </si>
  <si>
    <t>Исполнение на 01.11.2023 год</t>
  </si>
  <si>
    <t>Ожидаемое исполнение 2023 года</t>
  </si>
  <si>
    <t>Прогноз на 2024 год</t>
  </si>
  <si>
    <t>Оценка ожидаемого исполнения бюджета муниципального образования муниципальный район "Юхновский район" на 2023 год в разрезе функциональной классификации расходов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</si>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</sst>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25">
    <xf numFmtId="0" fontId="0" fillId="0" borderId="0" xfId="0"/>
    <xf numFmtId="0" fontId="7" fillId="5" borderId="1" xfId="1" applyFont="1" applyFill="1">
      <alignment wrapText="1"/>
    </xf>
    <xf numFmtId="0" fontId="7" fillId="5" borderId="1" xfId="2" applyFont="1" applyFill="1"/>
    <xf numFmtId="0" fontId="8" fillId="5" borderId="0" xfId="0" applyFont="1" applyFill="1" applyProtection="1">
      <protection locked="0"/>
    </xf>
    <xf numFmtId="0" fontId="9" fillId="5" borderId="1" xfId="3" applyFont="1" applyFill="1">
      <alignment horizontal="center" wrapText="1"/>
    </xf>
    <xf numFmtId="0" fontId="9" fillId="5" borderId="1" xfId="4" applyFont="1" applyFill="1">
      <alignment horizontal="center"/>
    </xf>
    <xf numFmtId="0" fontId="7" fillId="5" borderId="2" xfId="6" applyFont="1" applyFill="1">
      <alignment horizontal="center" vertical="center" wrapText="1"/>
    </xf>
    <xf numFmtId="0" fontId="7" fillId="5" borderId="2" xfId="7" applyFont="1" applyFill="1">
      <alignment vertical="top" wrapText="1"/>
    </xf>
    <xf numFmtId="1" fontId="7" fillId="5" borderId="2" xfId="8" applyFont="1" applyFill="1">
      <alignment horizontal="center" vertical="top" shrinkToFit="1"/>
    </xf>
    <xf numFmtId="4" fontId="7" fillId="5" borderId="2" xfId="9" applyFont="1" applyFill="1">
      <alignment horizontal="right" vertical="top" shrinkToFit="1"/>
    </xf>
    <xf numFmtId="10" fontId="7" fillId="5" borderId="2" xfId="10" applyFont="1" applyFill="1">
      <alignment horizontal="right" vertical="top" shrinkToFit="1"/>
    </xf>
    <xf numFmtId="4" fontId="7" fillId="5" borderId="2" xfId="12" applyFont="1" applyFill="1">
      <alignment horizontal="right" vertical="top" shrinkToFit="1"/>
    </xf>
    <xf numFmtId="10" fontId="7" fillId="5" borderId="2" xfId="13" applyFont="1" applyFill="1">
      <alignment horizontal="right" vertical="top" shrinkToFit="1"/>
    </xf>
    <xf numFmtId="0" fontId="7" fillId="5" borderId="1" xfId="14" applyFont="1" applyFill="1">
      <alignment horizontal="left" wrapText="1"/>
    </xf>
    <xf numFmtId="4" fontId="7" fillId="5" borderId="2" xfId="10" applyNumberFormat="1" applyFont="1" applyFill="1">
      <alignment horizontal="right" vertical="top" shrinkToFit="1"/>
    </xf>
    <xf numFmtId="4" fontId="7" fillId="5" borderId="2" xfId="13" applyNumberFormat="1" applyFont="1" applyFill="1">
      <alignment horizontal="right" vertical="top" shrinkToFit="1"/>
    </xf>
    <xf numFmtId="0" fontId="7" fillId="0" borderId="1" xfId="2" applyFont="1" applyAlignment="1">
      <alignment horizontal="left" vertical="top" wrapText="1"/>
    </xf>
    <xf numFmtId="0" fontId="7" fillId="0" borderId="2" xfId="11" applyFont="1" applyAlignment="1">
      <alignment horizontal="left" vertical="top" wrapText="1"/>
    </xf>
    <xf numFmtId="0" fontId="7" fillId="5" borderId="1" xfId="1" applyFont="1" applyFill="1">
      <alignment wrapText="1"/>
    </xf>
    <xf numFmtId="0" fontId="9" fillId="5" borderId="1" xfId="4" applyFont="1" applyFill="1">
      <alignment horizontal="center"/>
    </xf>
    <xf numFmtId="0" fontId="7" fillId="5" borderId="1" xfId="5" applyFont="1" applyFill="1">
      <alignment horizontal="right"/>
    </xf>
    <xf numFmtId="0" fontId="10" fillId="5" borderId="1" xfId="1" applyFont="1" applyFill="1" applyAlignment="1">
      <alignment horizontal="center" wrapText="1"/>
    </xf>
    <xf numFmtId="0" fontId="7" fillId="5" borderId="2" xfId="6" applyFont="1" applyFill="1">
      <alignment horizontal="center" vertical="center" wrapText="1"/>
    </xf>
    <xf numFmtId="0" fontId="7" fillId="5" borderId="2" xfId="11" applyFont="1" applyFill="1">
      <alignment horizontal="left"/>
    </xf>
    <xf numFmtId="0" fontId="7" fillId="5" borderId="1" xfId="14" applyFont="1" applyFill="1">
      <alignment horizontal="left" wrapText="1"/>
    </xf>
  </cellXfs>
  <cellStyles count="25">
    <cellStyle name="br" xfId="17" xr:uid="{00000000-0005-0000-0000-000011000000}"/>
    <cellStyle name="col" xfId="16" xr:uid="{00000000-0005-0000-0000-000010000000}"/>
    <cellStyle name="style0" xfId="18" xr:uid="{00000000-0005-0000-0000-000012000000}"/>
    <cellStyle name="td" xfId="19" xr:uid="{00000000-0005-0000-0000-000013000000}"/>
    <cellStyle name="tr" xfId="15" xr:uid="{00000000-0005-0000-0000-00000F000000}"/>
    <cellStyle name="xl21" xfId="20" xr:uid="{00000000-0005-0000-0000-000014000000}"/>
    <cellStyle name="xl22" xfId="6" xr:uid="{00000000-0005-0000-0000-000006000000}"/>
    <cellStyle name="xl23" xfId="21" xr:uid="{00000000-0005-0000-0000-000015000000}"/>
    <cellStyle name="xl24" xfId="2" xr:uid="{00000000-0005-0000-0000-000002000000}"/>
    <cellStyle name="xl25" xfId="8" xr:uid="{00000000-0005-0000-0000-000008000000}"/>
    <cellStyle name="xl26" xfId="11" xr:uid="{00000000-0005-0000-0000-00000B000000}"/>
    <cellStyle name="xl27" xfId="22" xr:uid="{00000000-0005-0000-0000-000016000000}"/>
    <cellStyle name="xl28" xfId="12" xr:uid="{00000000-0005-0000-0000-00000C000000}"/>
    <cellStyle name="xl29" xfId="1" xr:uid="{00000000-0005-0000-0000-000001000000}"/>
    <cellStyle name="xl30" xfId="14" xr:uid="{00000000-0005-0000-0000-00000E000000}"/>
    <cellStyle name="xl31" xfId="23" xr:uid="{00000000-0005-0000-0000-000017000000}"/>
    <cellStyle name="xl32" xfId="13" xr:uid="{00000000-0005-0000-0000-00000D000000}"/>
    <cellStyle name="xl33" xfId="3" xr:uid="{00000000-0005-0000-0000-000003000000}"/>
    <cellStyle name="xl34" xfId="4" xr:uid="{00000000-0005-0000-0000-000004000000}"/>
    <cellStyle name="xl35" xfId="5" xr:uid="{00000000-0005-0000-0000-000005000000}"/>
    <cellStyle name="xl36" xfId="24" xr:uid="{00000000-0005-0000-0000-000018000000}"/>
    <cellStyle name="xl37" xfId="7" xr:uid="{00000000-0005-0000-0000-000007000000}"/>
    <cellStyle name="xl38" xfId="9" xr:uid="{00000000-0005-0000-0000-000009000000}"/>
    <cellStyle name="xl39" xfId="10" xr:uid="{00000000-0005-0000-0000-00000A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D60"/>
  <sheetViews>
    <sheetView showGridLines="0" tabSelected="1" zoomScaleNormal="100" zoomScaleSheetLayoutView="100" workbookViewId="0">
      <selection activeCell="Z59" sqref="Z59"/>
    </sheetView>
  </sheetViews>
  <sheetFormatPr defaultColWidth="9.109375" defaultRowHeight="13.8" outlineLevelRow="2" x14ac:dyDescent="0.25"/>
  <cols>
    <col min="1" max="1" width="40" style="3" customWidth="1"/>
    <col min="2" max="3" width="7.6640625" style="3" customWidth="1"/>
    <col min="4" max="4" width="14.6640625" style="3" customWidth="1"/>
    <col min="5" max="20" width="9.109375" style="3" hidden="1"/>
    <col min="21" max="21" width="13" style="3" customWidth="1"/>
    <col min="22" max="24" width="9.109375" style="3" hidden="1"/>
    <col min="25" max="26" width="14.6640625" style="3" customWidth="1"/>
    <col min="27" max="29" width="9.109375" style="3" hidden="1"/>
    <col min="30" max="30" width="9.109375" style="3" customWidth="1"/>
    <col min="31" max="16384" width="9.109375" style="3"/>
  </cols>
  <sheetData>
    <row r="1" spans="1:30" x14ac:dyDescent="0.25">
      <c r="A1" s="18"/>
      <c r="B1" s="18"/>
      <c r="C1" s="18"/>
      <c r="D1" s="18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5.15" customHeight="1" x14ac:dyDescent="0.25">
      <c r="A2" s="21" t="s">
        <v>107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"/>
      <c r="AC2" s="2"/>
      <c r="AD2" s="2"/>
    </row>
    <row r="3" spans="1:30" ht="15.9" customHeight="1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4"/>
      <c r="AC3" s="5"/>
      <c r="AD3" s="2"/>
    </row>
    <row r="4" spans="1:30" ht="15.75" customHeigh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5"/>
      <c r="AC4" s="5"/>
      <c r="AD4" s="2"/>
    </row>
    <row r="5" spans="1:30" ht="12.75" customHeight="1" x14ac:dyDescent="0.25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"/>
    </row>
    <row r="6" spans="1:30" ht="38.25" customHeight="1" x14ac:dyDescent="0.25">
      <c r="A6" s="22" t="s">
        <v>1</v>
      </c>
      <c r="B6" s="22" t="s">
        <v>2</v>
      </c>
      <c r="C6" s="22" t="s">
        <v>3</v>
      </c>
      <c r="D6" s="22" t="s">
        <v>103</v>
      </c>
      <c r="E6" s="22" t="s">
        <v>4</v>
      </c>
      <c r="F6" s="22" t="s">
        <v>4</v>
      </c>
      <c r="G6" s="22" t="s">
        <v>4</v>
      </c>
      <c r="H6" s="22" t="s">
        <v>4</v>
      </c>
      <c r="I6" s="22" t="s">
        <v>4</v>
      </c>
      <c r="J6" s="22" t="s">
        <v>4</v>
      </c>
      <c r="K6" s="22" t="s">
        <v>4</v>
      </c>
      <c r="L6" s="22" t="s">
        <v>4</v>
      </c>
      <c r="M6" s="22" t="s">
        <v>4</v>
      </c>
      <c r="N6" s="22" t="s">
        <v>4</v>
      </c>
      <c r="O6" s="6" t="s">
        <v>4</v>
      </c>
      <c r="P6" s="22" t="s">
        <v>4</v>
      </c>
      <c r="Q6" s="22" t="s">
        <v>4</v>
      </c>
      <c r="R6" s="22" t="s">
        <v>4</v>
      </c>
      <c r="S6" s="22" t="s">
        <v>4</v>
      </c>
      <c r="T6" s="6" t="s">
        <v>4</v>
      </c>
      <c r="U6" s="22" t="s">
        <v>104</v>
      </c>
      <c r="V6" s="22" t="s">
        <v>4</v>
      </c>
      <c r="W6" s="22" t="s">
        <v>4</v>
      </c>
      <c r="X6" s="6" t="s">
        <v>4</v>
      </c>
      <c r="Y6" s="22" t="s">
        <v>105</v>
      </c>
      <c r="Z6" s="22" t="s">
        <v>106</v>
      </c>
      <c r="AA6" s="22" t="s">
        <v>4</v>
      </c>
      <c r="AB6" s="22" t="s">
        <v>4</v>
      </c>
      <c r="AC6" s="22" t="s">
        <v>4</v>
      </c>
      <c r="AD6" s="2"/>
    </row>
    <row r="7" spans="1:30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6"/>
      <c r="P7" s="22"/>
      <c r="Q7" s="22"/>
      <c r="R7" s="22"/>
      <c r="S7" s="22"/>
      <c r="T7" s="6"/>
      <c r="U7" s="22"/>
      <c r="V7" s="22"/>
      <c r="W7" s="22"/>
      <c r="X7" s="6"/>
      <c r="Y7" s="22"/>
      <c r="Z7" s="22"/>
      <c r="AA7" s="22"/>
      <c r="AB7" s="22"/>
      <c r="AC7" s="22"/>
      <c r="AD7" s="2"/>
    </row>
    <row r="8" spans="1:30" x14ac:dyDescent="0.25">
      <c r="A8" s="7" t="s">
        <v>62</v>
      </c>
      <c r="B8" s="8" t="s">
        <v>5</v>
      </c>
      <c r="C8" s="8" t="s">
        <v>6</v>
      </c>
      <c r="D8" s="9">
        <v>813010930.89999998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531262187.69999999</v>
      </c>
      <c r="U8" s="9">
        <v>498243970</v>
      </c>
      <c r="V8" s="9">
        <v>0</v>
      </c>
      <c r="W8" s="9">
        <v>0</v>
      </c>
      <c r="X8" s="9">
        <v>498243970</v>
      </c>
      <c r="Y8" s="9">
        <f>D8</f>
        <v>813010930.89999998</v>
      </c>
      <c r="Z8" s="14">
        <f>Z58</f>
        <v>547537027.64999998</v>
      </c>
      <c r="AA8" s="9">
        <v>0</v>
      </c>
      <c r="AB8" s="10">
        <v>0</v>
      </c>
      <c r="AC8" s="9">
        <v>0</v>
      </c>
      <c r="AD8" s="2"/>
    </row>
    <row r="9" spans="1:30" outlineLevel="1" x14ac:dyDescent="0.25">
      <c r="A9" s="7" t="s">
        <v>7</v>
      </c>
      <c r="B9" s="8" t="s">
        <v>5</v>
      </c>
      <c r="C9" s="8" t="s">
        <v>8</v>
      </c>
      <c r="D9" s="9">
        <v>52487255.409999996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39589080.93</v>
      </c>
      <c r="U9" s="9">
        <v>35702315.399999999</v>
      </c>
      <c r="V9" s="9">
        <v>0</v>
      </c>
      <c r="W9" s="9">
        <v>0</v>
      </c>
      <c r="X9" s="9">
        <v>35702315.399999999</v>
      </c>
      <c r="Y9" s="9">
        <f t="shared" ref="Y9:Y58" si="0">D9</f>
        <v>52487255.409999996</v>
      </c>
      <c r="Z9" s="14">
        <f>Z10+Z11+Z12+Z13+Z14+Z15</f>
        <v>51565915.75</v>
      </c>
      <c r="AA9" s="9">
        <v>0</v>
      </c>
      <c r="AB9" s="10">
        <v>0</v>
      </c>
      <c r="AC9" s="9">
        <v>0</v>
      </c>
      <c r="AD9" s="2"/>
    </row>
    <row r="10" spans="1:30" ht="52.8" outlineLevel="2" x14ac:dyDescent="0.25">
      <c r="A10" s="7" t="s">
        <v>46</v>
      </c>
      <c r="B10" s="8" t="s">
        <v>5</v>
      </c>
      <c r="C10" s="8" t="s">
        <v>47</v>
      </c>
      <c r="D10" s="9">
        <v>150000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f t="shared" si="0"/>
        <v>150000</v>
      </c>
      <c r="Z10" s="14">
        <v>150000</v>
      </c>
      <c r="AA10" s="9">
        <v>0</v>
      </c>
      <c r="AB10" s="10">
        <v>0</v>
      </c>
      <c r="AC10" s="9">
        <v>0</v>
      </c>
      <c r="AD10" s="2"/>
    </row>
    <row r="11" spans="1:30" ht="66" outlineLevel="2" x14ac:dyDescent="0.25">
      <c r="A11" s="7" t="s">
        <v>9</v>
      </c>
      <c r="B11" s="8" t="s">
        <v>5</v>
      </c>
      <c r="C11" s="8" t="s">
        <v>10</v>
      </c>
      <c r="D11" s="9">
        <v>35730651.32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27581251.5</v>
      </c>
      <c r="U11" s="9">
        <v>24396225.449999999</v>
      </c>
      <c r="V11" s="9">
        <v>0</v>
      </c>
      <c r="W11" s="9">
        <v>0</v>
      </c>
      <c r="X11" s="9">
        <v>24396225.449999999</v>
      </c>
      <c r="Y11" s="9">
        <f t="shared" si="0"/>
        <v>35730651.32</v>
      </c>
      <c r="Z11" s="14">
        <v>36257944.75</v>
      </c>
      <c r="AA11" s="9">
        <v>0</v>
      </c>
      <c r="AB11" s="10">
        <v>0</v>
      </c>
      <c r="AC11" s="9">
        <v>0</v>
      </c>
      <c r="AD11" s="2"/>
    </row>
    <row r="12" spans="1:30" outlineLevel="2" x14ac:dyDescent="0.25">
      <c r="A12" s="7" t="s">
        <v>63</v>
      </c>
      <c r="B12" s="8" t="s">
        <v>5</v>
      </c>
      <c r="C12" s="8" t="s">
        <v>64</v>
      </c>
      <c r="D12" s="9">
        <v>154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f t="shared" si="0"/>
        <v>154</v>
      </c>
      <c r="Z12" s="14">
        <v>634</v>
      </c>
      <c r="AA12" s="9">
        <v>0</v>
      </c>
      <c r="AB12" s="10">
        <v>0</v>
      </c>
      <c r="AC12" s="9">
        <v>0</v>
      </c>
      <c r="AD12" s="2"/>
    </row>
    <row r="13" spans="1:30" ht="39.6" outlineLevel="2" x14ac:dyDescent="0.25">
      <c r="A13" s="7" t="s">
        <v>65</v>
      </c>
      <c r="B13" s="8" t="s">
        <v>5</v>
      </c>
      <c r="C13" s="8" t="s">
        <v>66</v>
      </c>
      <c r="D13" s="9">
        <v>10282857.060000001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6958583.8799999999</v>
      </c>
      <c r="U13" s="9">
        <v>6663598.6100000003</v>
      </c>
      <c r="V13" s="9">
        <v>0</v>
      </c>
      <c r="W13" s="9">
        <v>0</v>
      </c>
      <c r="X13" s="9">
        <v>6663598.6100000003</v>
      </c>
      <c r="Y13" s="9">
        <f t="shared" si="0"/>
        <v>10282857.060000001</v>
      </c>
      <c r="Z13" s="14">
        <v>10842690</v>
      </c>
      <c r="AA13" s="9">
        <v>0</v>
      </c>
      <c r="AB13" s="10">
        <v>0</v>
      </c>
      <c r="AC13" s="9">
        <v>0</v>
      </c>
      <c r="AD13" s="2"/>
    </row>
    <row r="14" spans="1:30" outlineLevel="2" x14ac:dyDescent="0.25">
      <c r="A14" s="7" t="s">
        <v>11</v>
      </c>
      <c r="B14" s="8" t="s">
        <v>5</v>
      </c>
      <c r="C14" s="8" t="s">
        <v>12</v>
      </c>
      <c r="D14" s="9">
        <v>500000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f t="shared" si="0"/>
        <v>500000</v>
      </c>
      <c r="Z14" s="14">
        <v>500000</v>
      </c>
      <c r="AA14" s="9">
        <v>0</v>
      </c>
      <c r="AB14" s="10">
        <v>0</v>
      </c>
      <c r="AC14" s="9">
        <v>0</v>
      </c>
      <c r="AD14" s="2"/>
    </row>
    <row r="15" spans="1:30" outlineLevel="2" x14ac:dyDescent="0.25">
      <c r="A15" s="7" t="s">
        <v>13</v>
      </c>
      <c r="B15" s="8" t="s">
        <v>5</v>
      </c>
      <c r="C15" s="8" t="s">
        <v>14</v>
      </c>
      <c r="D15" s="9">
        <v>5823593.0300000003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5049245.55</v>
      </c>
      <c r="U15" s="9">
        <v>4642491.34</v>
      </c>
      <c r="V15" s="9">
        <v>0</v>
      </c>
      <c r="W15" s="9">
        <v>0</v>
      </c>
      <c r="X15" s="9">
        <v>4642491.34</v>
      </c>
      <c r="Y15" s="9">
        <f t="shared" si="0"/>
        <v>5823593.0300000003</v>
      </c>
      <c r="Z15" s="14">
        <v>3814647</v>
      </c>
      <c r="AA15" s="9">
        <v>0</v>
      </c>
      <c r="AB15" s="10">
        <v>0</v>
      </c>
      <c r="AC15" s="9">
        <v>0</v>
      </c>
      <c r="AD15" s="2"/>
    </row>
    <row r="16" spans="1:30" ht="26.4" outlineLevel="1" x14ac:dyDescent="0.25">
      <c r="A16" s="7" t="s">
        <v>15</v>
      </c>
      <c r="B16" s="8" t="s">
        <v>5</v>
      </c>
      <c r="C16" s="8" t="s">
        <v>16</v>
      </c>
      <c r="D16" s="9">
        <v>5208035.8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3998446.74</v>
      </c>
      <c r="U16" s="9">
        <v>3458140.41</v>
      </c>
      <c r="V16" s="9">
        <v>0</v>
      </c>
      <c r="W16" s="9">
        <v>0</v>
      </c>
      <c r="X16" s="9">
        <v>3458140.41</v>
      </c>
      <c r="Y16" s="9">
        <f t="shared" si="0"/>
        <v>5208035.8</v>
      </c>
      <c r="Z16" s="14">
        <f>Z17+Z18+Z19+Z20</f>
        <v>5437791</v>
      </c>
      <c r="AA16" s="9">
        <v>0</v>
      </c>
      <c r="AB16" s="10">
        <v>0</v>
      </c>
      <c r="AC16" s="9">
        <v>0</v>
      </c>
      <c r="AD16" s="2"/>
    </row>
    <row r="17" spans="1:30" outlineLevel="2" x14ac:dyDescent="0.25">
      <c r="A17" s="7" t="s">
        <v>67</v>
      </c>
      <c r="B17" s="8" t="s">
        <v>5</v>
      </c>
      <c r="C17" s="8" t="s">
        <v>68</v>
      </c>
      <c r="D17" s="9">
        <v>832210.49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456032.73</v>
      </c>
      <c r="U17" s="9">
        <v>426032.73</v>
      </c>
      <c r="V17" s="9">
        <v>0</v>
      </c>
      <c r="W17" s="9">
        <v>0</v>
      </c>
      <c r="X17" s="9">
        <v>426032.73</v>
      </c>
      <c r="Y17" s="9">
        <f t="shared" si="0"/>
        <v>832210.49</v>
      </c>
      <c r="Z17" s="14">
        <v>862213</v>
      </c>
      <c r="AA17" s="9">
        <v>0</v>
      </c>
      <c r="AB17" s="10">
        <v>0</v>
      </c>
      <c r="AC17" s="9">
        <v>0</v>
      </c>
      <c r="AD17" s="2"/>
    </row>
    <row r="18" spans="1:30" outlineLevel="2" x14ac:dyDescent="0.25">
      <c r="A18" s="7" t="s">
        <v>48</v>
      </c>
      <c r="B18" s="8" t="s">
        <v>5</v>
      </c>
      <c r="C18" s="8" t="s">
        <v>49</v>
      </c>
      <c r="D18" s="9">
        <v>183000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f t="shared" si="0"/>
        <v>183000</v>
      </c>
      <c r="Z18" s="14">
        <v>183000</v>
      </c>
      <c r="AA18" s="9">
        <v>0</v>
      </c>
      <c r="AB18" s="10">
        <v>0</v>
      </c>
      <c r="AC18" s="9">
        <v>0</v>
      </c>
      <c r="AD18" s="2"/>
    </row>
    <row r="19" spans="1:30" ht="39.6" outlineLevel="2" x14ac:dyDescent="0.25">
      <c r="A19" s="7" t="s">
        <v>17</v>
      </c>
      <c r="B19" s="8" t="s">
        <v>5</v>
      </c>
      <c r="C19" s="8" t="s">
        <v>18</v>
      </c>
      <c r="D19" s="9">
        <v>50000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f t="shared" si="0"/>
        <v>50000</v>
      </c>
      <c r="Z19" s="14">
        <v>50000</v>
      </c>
      <c r="AA19" s="9">
        <v>0</v>
      </c>
      <c r="AB19" s="10">
        <v>0</v>
      </c>
      <c r="AC19" s="9">
        <v>0</v>
      </c>
      <c r="AD19" s="2"/>
    </row>
    <row r="20" spans="1:30" ht="39.6" outlineLevel="2" x14ac:dyDescent="0.25">
      <c r="A20" s="7" t="s">
        <v>69</v>
      </c>
      <c r="B20" s="8" t="s">
        <v>5</v>
      </c>
      <c r="C20" s="8" t="s">
        <v>70</v>
      </c>
      <c r="D20" s="9">
        <v>4142825.31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3542414.01</v>
      </c>
      <c r="U20" s="9">
        <v>3032107.68</v>
      </c>
      <c r="V20" s="9">
        <v>0</v>
      </c>
      <c r="W20" s="9">
        <v>0</v>
      </c>
      <c r="X20" s="9">
        <v>3032107.68</v>
      </c>
      <c r="Y20" s="9">
        <f t="shared" si="0"/>
        <v>4142825.31</v>
      </c>
      <c r="Z20" s="14">
        <v>4342578</v>
      </c>
      <c r="AA20" s="9">
        <v>0</v>
      </c>
      <c r="AB20" s="10">
        <v>0</v>
      </c>
      <c r="AC20" s="9">
        <v>0</v>
      </c>
      <c r="AD20" s="2"/>
    </row>
    <row r="21" spans="1:30" outlineLevel="1" x14ac:dyDescent="0.25">
      <c r="A21" s="7" t="s">
        <v>19</v>
      </c>
      <c r="B21" s="8" t="s">
        <v>5</v>
      </c>
      <c r="C21" s="8" t="s">
        <v>20</v>
      </c>
      <c r="D21" s="9">
        <v>75778992.560000002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39483582.920000002</v>
      </c>
      <c r="U21" s="9">
        <v>38916339.939999998</v>
      </c>
      <c r="V21" s="9">
        <v>0</v>
      </c>
      <c r="W21" s="9">
        <v>0</v>
      </c>
      <c r="X21" s="9">
        <v>38916339.939999998</v>
      </c>
      <c r="Y21" s="9">
        <f t="shared" si="0"/>
        <v>75778992.560000002</v>
      </c>
      <c r="Z21" s="14">
        <f>Z22+Z23+Z25+Z26+Z27</f>
        <v>29644843.199999999</v>
      </c>
      <c r="AA21" s="9">
        <v>0</v>
      </c>
      <c r="AB21" s="10">
        <v>0</v>
      </c>
      <c r="AC21" s="9">
        <v>0</v>
      </c>
      <c r="AD21" s="2"/>
    </row>
    <row r="22" spans="1:30" outlineLevel="2" x14ac:dyDescent="0.25">
      <c r="A22" s="7" t="s">
        <v>71</v>
      </c>
      <c r="B22" s="8" t="s">
        <v>5</v>
      </c>
      <c r="C22" s="8" t="s">
        <v>72</v>
      </c>
      <c r="D22" s="9">
        <v>9126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9126</v>
      </c>
      <c r="U22" s="9">
        <v>0</v>
      </c>
      <c r="V22" s="9">
        <v>0</v>
      </c>
      <c r="W22" s="9">
        <v>0</v>
      </c>
      <c r="X22" s="9">
        <v>0</v>
      </c>
      <c r="Y22" s="9">
        <f t="shared" si="0"/>
        <v>9126</v>
      </c>
      <c r="Z22" s="14">
        <v>17952</v>
      </c>
      <c r="AA22" s="9">
        <v>0</v>
      </c>
      <c r="AB22" s="10">
        <v>0</v>
      </c>
      <c r="AC22" s="9">
        <v>0</v>
      </c>
      <c r="AD22" s="2"/>
    </row>
    <row r="23" spans="1:30" outlineLevel="2" x14ac:dyDescent="0.25">
      <c r="A23" s="7" t="s">
        <v>73</v>
      </c>
      <c r="B23" s="8" t="s">
        <v>5</v>
      </c>
      <c r="C23" s="8" t="s">
        <v>74</v>
      </c>
      <c r="D23" s="9">
        <v>5653143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3875984.69</v>
      </c>
      <c r="U23" s="9">
        <v>3685127.7</v>
      </c>
      <c r="V23" s="9">
        <v>0</v>
      </c>
      <c r="W23" s="9">
        <v>0</v>
      </c>
      <c r="X23" s="9">
        <v>3685127.7</v>
      </c>
      <c r="Y23" s="9">
        <f t="shared" si="0"/>
        <v>5653143</v>
      </c>
      <c r="Z23" s="14">
        <v>6209207.1299999999</v>
      </c>
      <c r="AA23" s="9">
        <v>0</v>
      </c>
      <c r="AB23" s="10">
        <v>0</v>
      </c>
      <c r="AC23" s="9">
        <v>0</v>
      </c>
      <c r="AD23" s="2"/>
    </row>
    <row r="24" spans="1:30" outlineLevel="2" x14ac:dyDescent="0.25">
      <c r="A24" s="7" t="s">
        <v>21</v>
      </c>
      <c r="B24" s="8" t="s">
        <v>5</v>
      </c>
      <c r="C24" s="8" t="s">
        <v>22</v>
      </c>
      <c r="D24" s="9">
        <v>2122000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2122000</v>
      </c>
      <c r="U24" s="9">
        <v>2122000</v>
      </c>
      <c r="V24" s="9">
        <v>0</v>
      </c>
      <c r="W24" s="9">
        <v>0</v>
      </c>
      <c r="X24" s="9">
        <v>2122000</v>
      </c>
      <c r="Y24" s="9">
        <f t="shared" si="0"/>
        <v>2122000</v>
      </c>
      <c r="Z24" s="3">
        <v>0</v>
      </c>
      <c r="AA24" s="9">
        <v>0</v>
      </c>
      <c r="AB24" s="10">
        <v>0</v>
      </c>
      <c r="AC24" s="9">
        <v>0</v>
      </c>
      <c r="AD24" s="2"/>
    </row>
    <row r="25" spans="1:30" outlineLevel="2" x14ac:dyDescent="0.25">
      <c r="A25" s="7" t="s">
        <v>75</v>
      </c>
      <c r="B25" s="8" t="s">
        <v>5</v>
      </c>
      <c r="C25" s="8" t="s">
        <v>76</v>
      </c>
      <c r="D25" s="9">
        <v>3914289.68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3000000</v>
      </c>
      <c r="U25" s="9">
        <v>2920593.08</v>
      </c>
      <c r="V25" s="9">
        <v>0</v>
      </c>
      <c r="W25" s="9">
        <v>0</v>
      </c>
      <c r="X25" s="9">
        <v>2920593.08</v>
      </c>
      <c r="Y25" s="9">
        <f t="shared" si="0"/>
        <v>3914289.68</v>
      </c>
      <c r="Z25" s="14">
        <v>3000000</v>
      </c>
      <c r="AA25" s="9">
        <v>0</v>
      </c>
      <c r="AB25" s="10">
        <v>0</v>
      </c>
      <c r="AC25" s="9">
        <v>0</v>
      </c>
      <c r="AD25" s="2"/>
    </row>
    <row r="26" spans="1:30" outlineLevel="2" x14ac:dyDescent="0.25">
      <c r="A26" s="7" t="s">
        <v>23</v>
      </c>
      <c r="B26" s="8" t="s">
        <v>5</v>
      </c>
      <c r="C26" s="8" t="s">
        <v>24</v>
      </c>
      <c r="D26" s="9">
        <v>62603800.850000001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29596192.739999998</v>
      </c>
      <c r="U26" s="9">
        <v>29596192.739999998</v>
      </c>
      <c r="V26" s="9">
        <v>0</v>
      </c>
      <c r="W26" s="9">
        <v>0</v>
      </c>
      <c r="X26" s="9">
        <v>29596192.739999998</v>
      </c>
      <c r="Y26" s="9">
        <f t="shared" si="0"/>
        <v>62603800.850000001</v>
      </c>
      <c r="Z26" s="14">
        <v>16638801.119999999</v>
      </c>
      <c r="AA26" s="9">
        <v>0</v>
      </c>
      <c r="AB26" s="10">
        <v>0</v>
      </c>
      <c r="AC26" s="9">
        <v>0</v>
      </c>
      <c r="AD26" s="2"/>
    </row>
    <row r="27" spans="1:30" ht="26.4" outlineLevel="2" x14ac:dyDescent="0.25">
      <c r="A27" s="7" t="s">
        <v>25</v>
      </c>
      <c r="B27" s="8" t="s">
        <v>5</v>
      </c>
      <c r="C27" s="8" t="s">
        <v>26</v>
      </c>
      <c r="D27" s="9">
        <v>1476633.03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880279.49</v>
      </c>
      <c r="U27" s="9">
        <v>592426.42000000004</v>
      </c>
      <c r="V27" s="9">
        <v>0</v>
      </c>
      <c r="W27" s="9">
        <v>0</v>
      </c>
      <c r="X27" s="9">
        <v>592426.42000000004</v>
      </c>
      <c r="Y27" s="9">
        <f t="shared" si="0"/>
        <v>1476633.03</v>
      </c>
      <c r="Z27" s="14">
        <v>3778882.95</v>
      </c>
      <c r="AA27" s="9">
        <v>0</v>
      </c>
      <c r="AB27" s="10">
        <v>0</v>
      </c>
      <c r="AC27" s="9">
        <v>0</v>
      </c>
      <c r="AD27" s="2"/>
    </row>
    <row r="28" spans="1:30" ht="26.4" outlineLevel="1" x14ac:dyDescent="0.25">
      <c r="A28" s="7" t="s">
        <v>27</v>
      </c>
      <c r="B28" s="8" t="s">
        <v>5</v>
      </c>
      <c r="C28" s="8" t="s">
        <v>28</v>
      </c>
      <c r="D28" s="9">
        <v>104402833.22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22454886.170000002</v>
      </c>
      <c r="U28" s="9">
        <v>22453742.829999998</v>
      </c>
      <c r="V28" s="9">
        <v>0</v>
      </c>
      <c r="W28" s="9">
        <v>0</v>
      </c>
      <c r="X28" s="9">
        <v>22453742.829999998</v>
      </c>
      <c r="Y28" s="9">
        <f t="shared" si="0"/>
        <v>104402833.22</v>
      </c>
      <c r="Z28" s="14">
        <f>Z29+Z30+Z31</f>
        <v>6194025.1600000001</v>
      </c>
      <c r="AA28" s="9">
        <v>0</v>
      </c>
      <c r="AB28" s="10">
        <v>0</v>
      </c>
      <c r="AC28" s="9">
        <v>0</v>
      </c>
      <c r="AD28" s="2"/>
    </row>
    <row r="29" spans="1:30" outlineLevel="2" x14ac:dyDescent="0.25">
      <c r="A29" s="7" t="s">
        <v>50</v>
      </c>
      <c r="B29" s="8" t="s">
        <v>5</v>
      </c>
      <c r="C29" s="8" t="s">
        <v>51</v>
      </c>
      <c r="D29" s="9">
        <v>6734.36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6734.36</v>
      </c>
      <c r="U29" s="9">
        <v>5591.02</v>
      </c>
      <c r="V29" s="9">
        <v>0</v>
      </c>
      <c r="W29" s="9">
        <v>0</v>
      </c>
      <c r="X29" s="9">
        <v>5591.02</v>
      </c>
      <c r="Y29" s="9">
        <f t="shared" si="0"/>
        <v>6734.36</v>
      </c>
      <c r="Z29" s="14">
        <v>0</v>
      </c>
      <c r="AA29" s="9">
        <v>0</v>
      </c>
      <c r="AB29" s="10">
        <v>0</v>
      </c>
      <c r="AC29" s="9">
        <v>0</v>
      </c>
      <c r="AD29" s="2"/>
    </row>
    <row r="30" spans="1:30" outlineLevel="2" x14ac:dyDescent="0.25">
      <c r="A30" s="7" t="s">
        <v>52</v>
      </c>
      <c r="B30" s="8" t="s">
        <v>5</v>
      </c>
      <c r="C30" s="8" t="s">
        <v>53</v>
      </c>
      <c r="D30" s="9">
        <v>5379964.3600000003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2792234.94</v>
      </c>
      <c r="U30" s="9">
        <v>2792234.94</v>
      </c>
      <c r="V30" s="9">
        <v>0</v>
      </c>
      <c r="W30" s="9">
        <v>0</v>
      </c>
      <c r="X30" s="9">
        <v>2792234.94</v>
      </c>
      <c r="Y30" s="9">
        <f t="shared" si="0"/>
        <v>5379964.3600000003</v>
      </c>
      <c r="Z30" s="14">
        <v>3569074.05</v>
      </c>
      <c r="AA30" s="9">
        <v>0</v>
      </c>
      <c r="AB30" s="10">
        <v>0</v>
      </c>
      <c r="AC30" s="9">
        <v>0</v>
      </c>
      <c r="AD30" s="2"/>
    </row>
    <row r="31" spans="1:30" outlineLevel="2" x14ac:dyDescent="0.25">
      <c r="A31" s="7" t="s">
        <v>29</v>
      </c>
      <c r="B31" s="8" t="s">
        <v>5</v>
      </c>
      <c r="C31" s="8" t="s">
        <v>30</v>
      </c>
      <c r="D31" s="9">
        <v>99016134.5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19655916.870000001</v>
      </c>
      <c r="U31" s="9">
        <v>19655916.870000001</v>
      </c>
      <c r="V31" s="9">
        <v>0</v>
      </c>
      <c r="W31" s="9">
        <v>0</v>
      </c>
      <c r="X31" s="9">
        <v>19655916.870000001</v>
      </c>
      <c r="Y31" s="9">
        <f t="shared" si="0"/>
        <v>99016134.5</v>
      </c>
      <c r="Z31" s="14">
        <v>2624951.11</v>
      </c>
      <c r="AA31" s="9">
        <v>0</v>
      </c>
      <c r="AB31" s="10">
        <v>0</v>
      </c>
      <c r="AC31" s="9">
        <v>0</v>
      </c>
      <c r="AD31" s="2"/>
    </row>
    <row r="32" spans="1:30" outlineLevel="1" x14ac:dyDescent="0.25">
      <c r="A32" s="7" t="s">
        <v>77</v>
      </c>
      <c r="B32" s="8" t="s">
        <v>5</v>
      </c>
      <c r="C32" s="8" t="s">
        <v>78</v>
      </c>
      <c r="D32" s="9">
        <v>200000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f t="shared" si="0"/>
        <v>200000</v>
      </c>
      <c r="Z32" s="14">
        <v>0</v>
      </c>
      <c r="AA32" s="9">
        <v>0</v>
      </c>
      <c r="AB32" s="10">
        <v>0</v>
      </c>
      <c r="AC32" s="9">
        <v>0</v>
      </c>
      <c r="AD32" s="2"/>
    </row>
    <row r="33" spans="1:30" ht="26.4" outlineLevel="2" x14ac:dyDescent="0.25">
      <c r="A33" s="7" t="s">
        <v>79</v>
      </c>
      <c r="B33" s="8" t="s">
        <v>5</v>
      </c>
      <c r="C33" s="8" t="s">
        <v>80</v>
      </c>
      <c r="D33" s="9">
        <v>200000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f t="shared" si="0"/>
        <v>200000</v>
      </c>
      <c r="Z33" s="14">
        <v>0</v>
      </c>
      <c r="AA33" s="9">
        <v>0</v>
      </c>
      <c r="AB33" s="10">
        <v>0</v>
      </c>
      <c r="AC33" s="9">
        <v>0</v>
      </c>
      <c r="AD33" s="2"/>
    </row>
    <row r="34" spans="1:30" outlineLevel="1" x14ac:dyDescent="0.25">
      <c r="A34" s="7" t="s">
        <v>31</v>
      </c>
      <c r="B34" s="8" t="s">
        <v>5</v>
      </c>
      <c r="C34" s="8" t="s">
        <v>32</v>
      </c>
      <c r="D34" s="9">
        <v>405744431.63999999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288240229.56</v>
      </c>
      <c r="U34" s="9">
        <v>265818378.30000001</v>
      </c>
      <c r="V34" s="9">
        <v>0</v>
      </c>
      <c r="W34" s="9">
        <v>0</v>
      </c>
      <c r="X34" s="9">
        <v>265818378.30000001</v>
      </c>
      <c r="Y34" s="9">
        <f t="shared" si="0"/>
        <v>405744431.63999999</v>
      </c>
      <c r="Z34" s="14">
        <f>Z35+Z36+Z37+Z38+Z39+Z40</f>
        <v>303090111.75999999</v>
      </c>
      <c r="AA34" s="9">
        <v>0</v>
      </c>
      <c r="AB34" s="10">
        <v>0</v>
      </c>
      <c r="AC34" s="9">
        <v>0</v>
      </c>
      <c r="AD34" s="2"/>
    </row>
    <row r="35" spans="1:30" outlineLevel="2" x14ac:dyDescent="0.25">
      <c r="A35" s="7" t="s">
        <v>81</v>
      </c>
      <c r="B35" s="8" t="s">
        <v>5</v>
      </c>
      <c r="C35" s="8" t="s">
        <v>82</v>
      </c>
      <c r="D35" s="9">
        <v>54907549.509999998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42990680.119999997</v>
      </c>
      <c r="U35" s="9">
        <v>39241334.920000002</v>
      </c>
      <c r="V35" s="9">
        <v>0</v>
      </c>
      <c r="W35" s="9">
        <v>0</v>
      </c>
      <c r="X35" s="9">
        <v>39241334.920000002</v>
      </c>
      <c r="Y35" s="9">
        <f t="shared" si="0"/>
        <v>54907549.509999998</v>
      </c>
      <c r="Z35" s="14">
        <v>64110611.5</v>
      </c>
      <c r="AA35" s="9">
        <v>0</v>
      </c>
      <c r="AB35" s="10">
        <v>0</v>
      </c>
      <c r="AC35" s="9">
        <v>0</v>
      </c>
      <c r="AD35" s="2"/>
    </row>
    <row r="36" spans="1:30" outlineLevel="2" x14ac:dyDescent="0.25">
      <c r="A36" s="7" t="s">
        <v>83</v>
      </c>
      <c r="B36" s="8" t="s">
        <v>5</v>
      </c>
      <c r="C36" s="8" t="s">
        <v>84</v>
      </c>
      <c r="D36" s="9">
        <v>301710208.35000002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206260170.94999999</v>
      </c>
      <c r="U36" s="9">
        <v>192131974.97999999</v>
      </c>
      <c r="V36" s="9">
        <v>0</v>
      </c>
      <c r="W36" s="9">
        <v>0</v>
      </c>
      <c r="X36" s="9">
        <v>192131974.97999999</v>
      </c>
      <c r="Y36" s="9">
        <f t="shared" si="0"/>
        <v>301710208.35000002</v>
      </c>
      <c r="Z36" s="14">
        <v>187081719.68000001</v>
      </c>
      <c r="AA36" s="9">
        <v>0</v>
      </c>
      <c r="AB36" s="10">
        <v>0</v>
      </c>
      <c r="AC36" s="9">
        <v>0</v>
      </c>
      <c r="AD36" s="2"/>
    </row>
    <row r="37" spans="1:30" outlineLevel="2" x14ac:dyDescent="0.25">
      <c r="A37" s="7" t="s">
        <v>85</v>
      </c>
      <c r="B37" s="8" t="s">
        <v>5</v>
      </c>
      <c r="C37" s="8" t="s">
        <v>86</v>
      </c>
      <c r="D37" s="9">
        <v>31351477.780000001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24818142.899999999</v>
      </c>
      <c r="U37" s="9">
        <v>21854643.350000001</v>
      </c>
      <c r="V37" s="9">
        <v>0</v>
      </c>
      <c r="W37" s="9">
        <v>0</v>
      </c>
      <c r="X37" s="9">
        <v>21854643.350000001</v>
      </c>
      <c r="Y37" s="9">
        <f t="shared" si="0"/>
        <v>31351477.780000001</v>
      </c>
      <c r="Z37" s="14">
        <v>32839522.18</v>
      </c>
      <c r="AA37" s="9">
        <v>0</v>
      </c>
      <c r="AB37" s="10">
        <v>0</v>
      </c>
      <c r="AC37" s="9">
        <v>0</v>
      </c>
      <c r="AD37" s="2"/>
    </row>
    <row r="38" spans="1:30" ht="26.4" outlineLevel="2" x14ac:dyDescent="0.25">
      <c r="A38" s="7" t="s">
        <v>54</v>
      </c>
      <c r="B38" s="8" t="s">
        <v>5</v>
      </c>
      <c r="C38" s="8" t="s">
        <v>55</v>
      </c>
      <c r="D38" s="9">
        <v>166000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134245</v>
      </c>
      <c r="U38" s="9">
        <v>134245</v>
      </c>
      <c r="V38" s="9">
        <v>0</v>
      </c>
      <c r="W38" s="9">
        <v>0</v>
      </c>
      <c r="X38" s="9">
        <v>134245</v>
      </c>
      <c r="Y38" s="9">
        <f t="shared" si="0"/>
        <v>166000</v>
      </c>
      <c r="Z38" s="14">
        <v>150000</v>
      </c>
      <c r="AA38" s="9">
        <v>0</v>
      </c>
      <c r="AB38" s="10">
        <v>0</v>
      </c>
      <c r="AC38" s="9">
        <v>0</v>
      </c>
      <c r="AD38" s="2"/>
    </row>
    <row r="39" spans="1:30" outlineLevel="2" x14ac:dyDescent="0.25">
      <c r="A39" s="7" t="s">
        <v>33</v>
      </c>
      <c r="B39" s="8" t="s">
        <v>5</v>
      </c>
      <c r="C39" s="8" t="s">
        <v>34</v>
      </c>
      <c r="D39" s="9">
        <v>519100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340000</v>
      </c>
      <c r="U39" s="9">
        <v>305387</v>
      </c>
      <c r="V39" s="9">
        <v>0</v>
      </c>
      <c r="W39" s="9">
        <v>0</v>
      </c>
      <c r="X39" s="9">
        <v>305387</v>
      </c>
      <c r="Y39" s="9">
        <f t="shared" si="0"/>
        <v>519100</v>
      </c>
      <c r="Z39" s="14">
        <v>169100</v>
      </c>
      <c r="AA39" s="9">
        <v>0</v>
      </c>
      <c r="AB39" s="10">
        <v>0</v>
      </c>
      <c r="AC39" s="9">
        <v>0</v>
      </c>
      <c r="AD39" s="2"/>
    </row>
    <row r="40" spans="1:30" outlineLevel="2" x14ac:dyDescent="0.25">
      <c r="A40" s="7" t="s">
        <v>87</v>
      </c>
      <c r="B40" s="8" t="s">
        <v>5</v>
      </c>
      <c r="C40" s="8" t="s">
        <v>88</v>
      </c>
      <c r="D40" s="9">
        <v>17090096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13696990.59</v>
      </c>
      <c r="U40" s="9">
        <v>12150793.050000001</v>
      </c>
      <c r="V40" s="9">
        <v>0</v>
      </c>
      <c r="W40" s="9">
        <v>0</v>
      </c>
      <c r="X40" s="9">
        <v>12150793.050000001</v>
      </c>
      <c r="Y40" s="9">
        <f t="shared" si="0"/>
        <v>17090096</v>
      </c>
      <c r="Z40" s="14">
        <v>18739158.399999999</v>
      </c>
      <c r="AA40" s="9">
        <v>0</v>
      </c>
      <c r="AB40" s="10">
        <v>0</v>
      </c>
      <c r="AC40" s="9">
        <v>0</v>
      </c>
      <c r="AD40" s="2"/>
    </row>
    <row r="41" spans="1:30" outlineLevel="1" x14ac:dyDescent="0.25">
      <c r="A41" s="7" t="s">
        <v>35</v>
      </c>
      <c r="B41" s="8" t="s">
        <v>5</v>
      </c>
      <c r="C41" s="8" t="s">
        <v>36</v>
      </c>
      <c r="D41" s="9">
        <f>D42+D43</f>
        <v>48411259.210000001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38687701.659999996</v>
      </c>
      <c r="U41" s="9">
        <v>35439482.299999997</v>
      </c>
      <c r="V41" s="9">
        <v>0</v>
      </c>
      <c r="W41" s="9">
        <v>0</v>
      </c>
      <c r="X41" s="9">
        <v>35439482.299999997</v>
      </c>
      <c r="Y41" s="9">
        <f t="shared" si="0"/>
        <v>48411259.210000001</v>
      </c>
      <c r="Z41" s="14">
        <f>Z42+Z43</f>
        <v>45609414.780000001</v>
      </c>
      <c r="AA41" s="9">
        <v>0</v>
      </c>
      <c r="AB41" s="10">
        <v>0</v>
      </c>
      <c r="AC41" s="9">
        <v>0</v>
      </c>
      <c r="AD41" s="2"/>
    </row>
    <row r="42" spans="1:30" outlineLevel="2" x14ac:dyDescent="0.25">
      <c r="A42" s="7" t="s">
        <v>37</v>
      </c>
      <c r="B42" s="8" t="s">
        <v>5</v>
      </c>
      <c r="C42" s="8" t="s">
        <v>38</v>
      </c>
      <c r="D42" s="9">
        <v>39539554.649999999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32072150.93</v>
      </c>
      <c r="U42" s="9">
        <v>29484761.649999999</v>
      </c>
      <c r="V42" s="9">
        <v>0</v>
      </c>
      <c r="W42" s="9">
        <v>0</v>
      </c>
      <c r="X42" s="9">
        <v>29484761.649999999</v>
      </c>
      <c r="Y42" s="9">
        <f t="shared" si="0"/>
        <v>39539554.649999999</v>
      </c>
      <c r="Z42" s="14">
        <v>36248982.780000001</v>
      </c>
      <c r="AA42" s="9">
        <v>0</v>
      </c>
      <c r="AB42" s="10">
        <v>0</v>
      </c>
      <c r="AC42" s="9">
        <v>0</v>
      </c>
      <c r="AD42" s="2"/>
    </row>
    <row r="43" spans="1:30" ht="26.4" outlineLevel="2" x14ac:dyDescent="0.25">
      <c r="A43" s="7" t="s">
        <v>39</v>
      </c>
      <c r="B43" s="8" t="s">
        <v>5</v>
      </c>
      <c r="C43" s="8" t="s">
        <v>40</v>
      </c>
      <c r="D43" s="9">
        <v>8871704.5600000005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6615550.7300000004</v>
      </c>
      <c r="U43" s="9">
        <v>5954720.6500000004</v>
      </c>
      <c r="V43" s="9">
        <v>0</v>
      </c>
      <c r="W43" s="9">
        <v>0</v>
      </c>
      <c r="X43" s="9">
        <v>5954720.6500000004</v>
      </c>
      <c r="Y43" s="9">
        <f t="shared" si="0"/>
        <v>8871704.5600000005</v>
      </c>
      <c r="Z43" s="14">
        <v>9360432</v>
      </c>
      <c r="AA43" s="9">
        <v>0</v>
      </c>
      <c r="AB43" s="10">
        <v>0</v>
      </c>
      <c r="AC43" s="9">
        <v>0</v>
      </c>
      <c r="AD43" s="2"/>
    </row>
    <row r="44" spans="1:30" outlineLevel="1" x14ac:dyDescent="0.25">
      <c r="A44" s="7" t="s">
        <v>56</v>
      </c>
      <c r="B44" s="8" t="s">
        <v>5</v>
      </c>
      <c r="C44" s="8" t="s">
        <v>57</v>
      </c>
      <c r="D44" s="9">
        <v>86883589.069999993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68482745.719999999</v>
      </c>
      <c r="U44" s="9">
        <v>66568994.539999999</v>
      </c>
      <c r="V44" s="9">
        <v>0</v>
      </c>
      <c r="W44" s="9">
        <v>0</v>
      </c>
      <c r="X44" s="9">
        <v>66568994.539999999</v>
      </c>
      <c r="Y44" s="9">
        <f t="shared" si="0"/>
        <v>86883589.069999993</v>
      </c>
      <c r="Z44" s="14">
        <f>Z45+Z46+Z47</f>
        <v>69828950</v>
      </c>
      <c r="AA44" s="9">
        <v>0</v>
      </c>
      <c r="AB44" s="10">
        <v>0</v>
      </c>
      <c r="AC44" s="9">
        <v>0</v>
      </c>
      <c r="AD44" s="2"/>
    </row>
    <row r="45" spans="1:30" outlineLevel="2" x14ac:dyDescent="0.25">
      <c r="A45" s="7" t="s">
        <v>58</v>
      </c>
      <c r="B45" s="8" t="s">
        <v>5</v>
      </c>
      <c r="C45" s="8" t="s">
        <v>59</v>
      </c>
      <c r="D45" s="9">
        <v>37229868.18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29728090.699999999</v>
      </c>
      <c r="U45" s="9">
        <v>29364468.010000002</v>
      </c>
      <c r="V45" s="9">
        <v>0</v>
      </c>
      <c r="W45" s="9">
        <v>0</v>
      </c>
      <c r="X45" s="9">
        <v>29364468.010000002</v>
      </c>
      <c r="Y45" s="9">
        <f t="shared" si="0"/>
        <v>37229868.18</v>
      </c>
      <c r="Z45" s="14">
        <v>40602480</v>
      </c>
      <c r="AA45" s="9">
        <v>0</v>
      </c>
      <c r="AB45" s="10">
        <v>0</v>
      </c>
      <c r="AC45" s="9">
        <v>0</v>
      </c>
      <c r="AD45" s="2"/>
    </row>
    <row r="46" spans="1:30" outlineLevel="2" x14ac:dyDescent="0.25">
      <c r="A46" s="7" t="s">
        <v>89</v>
      </c>
      <c r="B46" s="8" t="s">
        <v>5</v>
      </c>
      <c r="C46" s="8" t="s">
        <v>90</v>
      </c>
      <c r="D46" s="9">
        <v>34729143.289999999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25906232.719999999</v>
      </c>
      <c r="U46" s="9">
        <v>25786813.370000001</v>
      </c>
      <c r="V46" s="9">
        <v>0</v>
      </c>
      <c r="W46" s="9">
        <v>0</v>
      </c>
      <c r="X46" s="9">
        <v>25786813.370000001</v>
      </c>
      <c r="Y46" s="9">
        <f t="shared" si="0"/>
        <v>34729143.289999999</v>
      </c>
      <c r="Z46" s="14">
        <v>12558533</v>
      </c>
      <c r="AA46" s="9">
        <v>0</v>
      </c>
      <c r="AB46" s="10">
        <v>0</v>
      </c>
      <c r="AC46" s="9">
        <v>0</v>
      </c>
      <c r="AD46" s="2"/>
    </row>
    <row r="47" spans="1:30" ht="26.4" outlineLevel="2" x14ac:dyDescent="0.25">
      <c r="A47" s="7" t="s">
        <v>60</v>
      </c>
      <c r="B47" s="8" t="s">
        <v>5</v>
      </c>
      <c r="C47" s="8" t="s">
        <v>61</v>
      </c>
      <c r="D47" s="9">
        <v>14924577.6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12848422.300000001</v>
      </c>
      <c r="U47" s="9">
        <v>11417713.16</v>
      </c>
      <c r="V47" s="9">
        <v>0</v>
      </c>
      <c r="W47" s="9">
        <v>0</v>
      </c>
      <c r="X47" s="9">
        <v>11417713.16</v>
      </c>
      <c r="Y47" s="9">
        <f t="shared" si="0"/>
        <v>14924577.6</v>
      </c>
      <c r="Z47" s="14">
        <v>16667937</v>
      </c>
      <c r="AA47" s="9">
        <v>0</v>
      </c>
      <c r="AB47" s="10">
        <v>0</v>
      </c>
      <c r="AC47" s="9">
        <v>0</v>
      </c>
      <c r="AD47" s="2"/>
    </row>
    <row r="48" spans="1:30" outlineLevel="1" x14ac:dyDescent="0.25">
      <c r="A48" s="7" t="s">
        <v>41</v>
      </c>
      <c r="B48" s="8" t="s">
        <v>5</v>
      </c>
      <c r="C48" s="8" t="s">
        <v>42</v>
      </c>
      <c r="D48" s="9">
        <v>3484001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2556850</v>
      </c>
      <c r="U48" s="9">
        <v>2117912.2799999998</v>
      </c>
      <c r="V48" s="9">
        <v>0</v>
      </c>
      <c r="W48" s="9">
        <v>0</v>
      </c>
      <c r="X48" s="9">
        <v>2117912.2799999998</v>
      </c>
      <c r="Y48" s="9">
        <f t="shared" si="0"/>
        <v>3484001</v>
      </c>
      <c r="Z48" s="14">
        <f>Z49+Z50</f>
        <v>3747071</v>
      </c>
      <c r="AA48" s="9">
        <v>0</v>
      </c>
      <c r="AB48" s="10">
        <v>0</v>
      </c>
      <c r="AC48" s="9">
        <v>0</v>
      </c>
      <c r="AD48" s="2"/>
    </row>
    <row r="49" spans="1:30" outlineLevel="2" x14ac:dyDescent="0.25">
      <c r="A49" s="7" t="s">
        <v>43</v>
      </c>
      <c r="B49" s="8" t="s">
        <v>5</v>
      </c>
      <c r="C49" s="8" t="s">
        <v>44</v>
      </c>
      <c r="D49" s="9">
        <v>1630000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1018122</v>
      </c>
      <c r="U49" s="9">
        <v>895617.46</v>
      </c>
      <c r="V49" s="9">
        <v>0</v>
      </c>
      <c r="W49" s="9">
        <v>0</v>
      </c>
      <c r="X49" s="9">
        <v>895617.46</v>
      </c>
      <c r="Y49" s="9">
        <f t="shared" si="0"/>
        <v>1630000</v>
      </c>
      <c r="Z49" s="14">
        <v>1790000</v>
      </c>
      <c r="AA49" s="9">
        <v>0</v>
      </c>
      <c r="AB49" s="10">
        <v>0</v>
      </c>
      <c r="AC49" s="9">
        <v>0</v>
      </c>
      <c r="AD49" s="2"/>
    </row>
    <row r="50" spans="1:30" ht="26.4" outlineLevel="2" x14ac:dyDescent="0.25">
      <c r="A50" s="7" t="s">
        <v>91</v>
      </c>
      <c r="B50" s="8" t="s">
        <v>5</v>
      </c>
      <c r="C50" s="8" t="s">
        <v>92</v>
      </c>
      <c r="D50" s="9">
        <v>1854001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1538728</v>
      </c>
      <c r="U50" s="9">
        <v>1222294.82</v>
      </c>
      <c r="V50" s="9">
        <v>0</v>
      </c>
      <c r="W50" s="9">
        <v>0</v>
      </c>
      <c r="X50" s="9">
        <v>1222294.82</v>
      </c>
      <c r="Y50" s="9">
        <f t="shared" si="0"/>
        <v>1854001</v>
      </c>
      <c r="Z50" s="14">
        <v>1957071</v>
      </c>
      <c r="AA50" s="9">
        <v>0</v>
      </c>
      <c r="AB50" s="10">
        <v>0</v>
      </c>
      <c r="AC50" s="9">
        <v>0</v>
      </c>
      <c r="AD50" s="2"/>
    </row>
    <row r="51" spans="1:30" outlineLevel="1" x14ac:dyDescent="0.25">
      <c r="A51" s="7" t="s">
        <v>93</v>
      </c>
      <c r="B51" s="8" t="s">
        <v>5</v>
      </c>
      <c r="C51" s="8" t="s">
        <v>94</v>
      </c>
      <c r="D51" s="9">
        <v>2500000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2225006</v>
      </c>
      <c r="U51" s="9">
        <v>2225006</v>
      </c>
      <c r="V51" s="9">
        <v>0</v>
      </c>
      <c r="W51" s="9">
        <v>0</v>
      </c>
      <c r="X51" s="9">
        <v>2225006</v>
      </c>
      <c r="Y51" s="9">
        <f t="shared" si="0"/>
        <v>2500000</v>
      </c>
      <c r="Z51" s="14">
        <v>2500000</v>
      </c>
      <c r="AA51" s="9">
        <v>0</v>
      </c>
      <c r="AB51" s="10">
        <v>0</v>
      </c>
      <c r="AC51" s="9">
        <v>0</v>
      </c>
      <c r="AD51" s="2"/>
    </row>
    <row r="52" spans="1:30" outlineLevel="2" x14ac:dyDescent="0.25">
      <c r="A52" s="7" t="s">
        <v>95</v>
      </c>
      <c r="B52" s="8" t="s">
        <v>5</v>
      </c>
      <c r="C52" s="8" t="s">
        <v>96</v>
      </c>
      <c r="D52" s="9">
        <v>2500000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2225006</v>
      </c>
      <c r="U52" s="9">
        <v>2225006</v>
      </c>
      <c r="V52" s="9">
        <v>0</v>
      </c>
      <c r="W52" s="9">
        <v>0</v>
      </c>
      <c r="X52" s="9">
        <v>2225006</v>
      </c>
      <c r="Y52" s="9">
        <f t="shared" si="0"/>
        <v>2500000</v>
      </c>
      <c r="Z52" s="14">
        <v>2500000</v>
      </c>
      <c r="AA52" s="9">
        <v>0</v>
      </c>
      <c r="AB52" s="10">
        <v>0</v>
      </c>
      <c r="AC52" s="9">
        <v>0</v>
      </c>
      <c r="AD52" s="2"/>
    </row>
    <row r="53" spans="1:30" ht="26.4" outlineLevel="2" x14ac:dyDescent="0.25">
      <c r="A53" s="16" t="s">
        <v>108</v>
      </c>
      <c r="B53" s="8">
        <v>0</v>
      </c>
      <c r="C53" s="8">
        <v>1300</v>
      </c>
      <c r="D53" s="9"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>
        <v>0</v>
      </c>
      <c r="V53" s="9"/>
      <c r="W53" s="9"/>
      <c r="X53" s="9"/>
      <c r="Y53" s="9">
        <f t="shared" si="0"/>
        <v>0</v>
      </c>
      <c r="Z53" s="14">
        <v>5287</v>
      </c>
      <c r="AA53" s="9"/>
      <c r="AB53" s="10"/>
      <c r="AC53" s="9"/>
      <c r="AD53" s="2"/>
    </row>
    <row r="54" spans="1:30" ht="26.4" outlineLevel="2" x14ac:dyDescent="0.25">
      <c r="A54" s="17" t="s">
        <v>109</v>
      </c>
      <c r="B54" s="8">
        <v>0</v>
      </c>
      <c r="C54" s="8">
        <v>1301</v>
      </c>
      <c r="D54" s="9"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>
        <v>0</v>
      </c>
      <c r="V54" s="9"/>
      <c r="W54" s="9"/>
      <c r="X54" s="9"/>
      <c r="Y54" s="9">
        <f t="shared" si="0"/>
        <v>0</v>
      </c>
      <c r="Z54" s="14">
        <v>5287</v>
      </c>
      <c r="AA54" s="9"/>
      <c r="AB54" s="10"/>
      <c r="AC54" s="9"/>
      <c r="AD54" s="2"/>
    </row>
    <row r="55" spans="1:30" ht="52.8" outlineLevel="1" x14ac:dyDescent="0.25">
      <c r="A55" s="7" t="s">
        <v>97</v>
      </c>
      <c r="B55" s="8" t="s">
        <v>5</v>
      </c>
      <c r="C55" s="8" t="s">
        <v>98</v>
      </c>
      <c r="D55" s="9">
        <v>27910532.989999998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25543658</v>
      </c>
      <c r="U55" s="9">
        <v>25543658</v>
      </c>
      <c r="V55" s="9">
        <v>0</v>
      </c>
      <c r="W55" s="9">
        <v>0</v>
      </c>
      <c r="X55" s="9">
        <v>25543658</v>
      </c>
      <c r="Y55" s="9">
        <f t="shared" si="0"/>
        <v>27910532.989999998</v>
      </c>
      <c r="Z55" s="14">
        <f>Z56+Z57</f>
        <v>29913618</v>
      </c>
      <c r="AA55" s="9">
        <v>0</v>
      </c>
      <c r="AB55" s="10">
        <v>0</v>
      </c>
      <c r="AC55" s="9">
        <v>0</v>
      </c>
      <c r="AD55" s="2"/>
    </row>
    <row r="56" spans="1:30" ht="39.6" outlineLevel="2" x14ac:dyDescent="0.25">
      <c r="A56" s="7" t="s">
        <v>99</v>
      </c>
      <c r="B56" s="8" t="s">
        <v>5</v>
      </c>
      <c r="C56" s="8" t="s">
        <v>100</v>
      </c>
      <c r="D56" s="9">
        <v>27680196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25416658</v>
      </c>
      <c r="U56" s="9">
        <v>25416658</v>
      </c>
      <c r="V56" s="9">
        <v>0</v>
      </c>
      <c r="W56" s="9">
        <v>0</v>
      </c>
      <c r="X56" s="9">
        <v>25416658</v>
      </c>
      <c r="Y56" s="9">
        <f t="shared" si="0"/>
        <v>27680196</v>
      </c>
      <c r="Z56" s="14">
        <v>29913618</v>
      </c>
      <c r="AA56" s="9">
        <v>0</v>
      </c>
      <c r="AB56" s="10">
        <v>0</v>
      </c>
      <c r="AC56" s="9">
        <v>0</v>
      </c>
      <c r="AD56" s="2"/>
    </row>
    <row r="57" spans="1:30" ht="26.4" outlineLevel="2" x14ac:dyDescent="0.25">
      <c r="A57" s="7" t="s">
        <v>101</v>
      </c>
      <c r="B57" s="8" t="s">
        <v>5</v>
      </c>
      <c r="C57" s="8" t="s">
        <v>102</v>
      </c>
      <c r="D57" s="9">
        <v>230336.99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127000</v>
      </c>
      <c r="U57" s="9">
        <v>127000</v>
      </c>
      <c r="V57" s="9">
        <v>0</v>
      </c>
      <c r="W57" s="9">
        <v>0</v>
      </c>
      <c r="X57" s="9">
        <v>127000</v>
      </c>
      <c r="Y57" s="9">
        <f t="shared" si="0"/>
        <v>230336.99</v>
      </c>
      <c r="Z57" s="14">
        <v>0</v>
      </c>
      <c r="AA57" s="9">
        <v>0</v>
      </c>
      <c r="AB57" s="10">
        <v>0</v>
      </c>
      <c r="AC57" s="9">
        <v>0</v>
      </c>
      <c r="AD57" s="2"/>
    </row>
    <row r="58" spans="1:30" ht="12.75" customHeight="1" x14ac:dyDescent="0.25">
      <c r="A58" s="23" t="s">
        <v>45</v>
      </c>
      <c r="B58" s="23"/>
      <c r="C58" s="23"/>
      <c r="D58" s="11">
        <v>813010930.89999998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531262187.69999999</v>
      </c>
      <c r="U58" s="11">
        <v>498243970</v>
      </c>
      <c r="V58" s="11">
        <v>0</v>
      </c>
      <c r="W58" s="11">
        <v>0</v>
      </c>
      <c r="X58" s="11">
        <v>498243970</v>
      </c>
      <c r="Y58" s="9">
        <f t="shared" si="0"/>
        <v>813010930.89999998</v>
      </c>
      <c r="Z58" s="15">
        <f>Z9+Z16+Z21+Z28+Z32+Z34+Z41+Z44+Z48+Z51+Z55+Z53</f>
        <v>547537027.64999998</v>
      </c>
      <c r="AA58" s="11">
        <v>0</v>
      </c>
      <c r="AB58" s="12">
        <v>0</v>
      </c>
      <c r="AC58" s="11">
        <v>0</v>
      </c>
      <c r="AD58" s="2"/>
    </row>
    <row r="59" spans="1:30" ht="12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 t="s">
        <v>4</v>
      </c>
      <c r="P59" s="2"/>
      <c r="Q59" s="2"/>
      <c r="R59" s="2"/>
      <c r="S59" s="2"/>
      <c r="T59" s="2" t="s">
        <v>4</v>
      </c>
      <c r="U59" s="2"/>
      <c r="V59" s="2"/>
      <c r="W59" s="2"/>
      <c r="X59" s="2" t="s">
        <v>4</v>
      </c>
      <c r="Y59" s="2"/>
      <c r="Z59" s="2"/>
      <c r="AA59" s="2"/>
      <c r="AB59" s="2"/>
      <c r="AC59" s="2"/>
      <c r="AD59" s="2"/>
    </row>
    <row r="60" spans="1:30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13"/>
      <c r="V60" s="13"/>
      <c r="W60" s="13"/>
      <c r="X60" s="13"/>
      <c r="Y60" s="13"/>
      <c r="Z60" s="13"/>
      <c r="AA60" s="13"/>
      <c r="AB60" s="13"/>
      <c r="AC60" s="13"/>
      <c r="AD60" s="2"/>
    </row>
  </sheetData>
  <mergeCells count="32">
    <mergeCell ref="AA6:AA7"/>
    <mergeCell ref="AB6:AB7"/>
    <mergeCell ref="AC6:AC7"/>
    <mergeCell ref="A58:C58"/>
    <mergeCell ref="A60:T60"/>
    <mergeCell ref="V6:V7"/>
    <mergeCell ref="W6:W7"/>
    <mergeCell ref="Y6:Y7"/>
    <mergeCell ref="Z6:Z7"/>
    <mergeCell ref="Q6:Q7"/>
    <mergeCell ref="R6:R7"/>
    <mergeCell ref="S6:S7"/>
    <mergeCell ref="U6:U7"/>
    <mergeCell ref="K6:K7"/>
    <mergeCell ref="L6:L7"/>
    <mergeCell ref="M6:M7"/>
    <mergeCell ref="A1:D1"/>
    <mergeCell ref="A4:AA4"/>
    <mergeCell ref="A5:AC5"/>
    <mergeCell ref="A2:AA3"/>
    <mergeCell ref="A6:A7"/>
    <mergeCell ref="B6:B7"/>
    <mergeCell ref="C6:C7"/>
    <mergeCell ref="D6:D7"/>
    <mergeCell ref="E6:E7"/>
    <mergeCell ref="N6:N7"/>
    <mergeCell ref="P6:P7"/>
    <mergeCell ref="F6:F7"/>
    <mergeCell ref="G6:G7"/>
    <mergeCell ref="H6:H7"/>
    <mergeCell ref="I6:I7"/>
    <mergeCell ref="J6:J7"/>
  </mergeCells>
  <phoneticPr fontId="11" type="noConversion"/>
  <pageMargins left="0.59055118110236227" right="0.59055118110236227" top="0.59055118110236227" bottom="0.59055118110236227" header="0.39370078740157483" footer="0.39370078740157483"/>
  <pageSetup paperSize="9" scale="74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0.2023&lt;/string&gt;&#10;  &lt;/DateInfo&gt;&#10;  &lt;Code&gt;SQUERY_ANAL_ISP_BUDG&lt;/Code&gt;&#10;  &lt;ObjectCode&gt;SQUERY_ANAL_ISP_BUDG&lt;/ObjectCode&gt;&#10;  &lt;DocName&gt;Вариант (новый от 11.02.2015 14_48_28)(Аналитический отчет по исполнению бюджета с произвольной группировкой)&lt;/DocName&gt;&#10;  &lt;VariantName&gt;Вариант (новый от 11.02.2015 14:48:28)&lt;/VariantName&gt;&#10;  &lt;VariantLink&gt;57907937&lt;/VariantLink&gt;&#10;  &lt;ReportCode&gt;A72B36C2571646BEBE558B0B2F314E&lt;/ReportCode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E1E7353-A3E1-47DD-AEDC-B87D70AC951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02373010310</vt:lpstr>
      <vt:lpstr>'02373010310'!Заголовки_для_печати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2023-11-03T11:23:31Z</cp:lastPrinted>
  <dcterms:created xsi:type="dcterms:W3CDTF">2023-11-03T09:33:45Z</dcterms:created>
  <dcterms:modified xsi:type="dcterms:W3CDTF">2023-12-15T07:44:18Z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11.02.2015 14_48_28)(Аналитический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Вариант (новый от 11.02.2015 14_48_28).xlsx</vt:lpwstr>
  </property>
  <property fmtid="{D5CDD505-2E9C-101B-9397-08002B2CF9AE}" pid="4" name="Версия клиента">
    <vt:lpwstr>23.1.28.6130 (.NET 4.7.2)</vt:lpwstr>
  </property>
  <property fmtid="{D5CDD505-2E9C-101B-9397-08002B2CF9AE}" pid="5" name="Версия базы">
    <vt:lpwstr>23.1.1401.1052714803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